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arbia\Desktop\DOCUMENTOS\Ejercicio 2.026\SIMCO\"/>
    </mc:Choice>
  </mc:AlternateContent>
  <xr:revisionPtr revIDLastSave="0" documentId="13_ncr:1_{62C78124-44F4-4CCC-8472-0F06AB104A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la C " sheetId="1" r:id="rId1"/>
  </sheets>
  <externalReferences>
    <externalReference r:id="rId2"/>
    <externalReference r:id="rId3"/>
  </externalReferences>
  <definedNames>
    <definedName name="\a">'[1]#¡REF'!$M$1:$N$4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s" localSheetId="0">#REF!</definedName>
    <definedName name="\s">#REF!</definedName>
    <definedName name="\v" localSheetId="0">#REF!</definedName>
    <definedName name="\v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xlnm.Print_Area" localSheetId="0">'Planilla C '!$B$1:$N$65</definedName>
    <definedName name="contador" localSheetId="0">#REF!</definedName>
    <definedName name="contador">#REF!</definedName>
    <definedName name="FSA" localSheetId="0" hidden="1">'[2]Rec. y Transf.ENERO-04'!#REF!</definedName>
    <definedName name="FSA" hidden="1">'[2]Rec. y Transf.ENERO-04'!#REF!</definedName>
  </definedNames>
  <calcPr calcId="181029"/>
</workbook>
</file>

<file path=xl/calcChain.xml><?xml version="1.0" encoding="utf-8"?>
<calcChain xmlns="http://schemas.openxmlformats.org/spreadsheetml/2006/main">
  <c r="C15" i="1" l="1"/>
  <c r="D58" i="1"/>
  <c r="D15" i="1"/>
  <c r="G15" i="1"/>
  <c r="D14" i="1"/>
  <c r="E58" i="1"/>
  <c r="C58" i="1"/>
  <c r="E14" i="1"/>
  <c r="I14" i="1"/>
  <c r="K14" i="1" s="1"/>
  <c r="M14" i="1" s="1"/>
</calcChain>
</file>

<file path=xl/sharedStrings.xml><?xml version="1.0" encoding="utf-8"?>
<sst xmlns="http://schemas.openxmlformats.org/spreadsheetml/2006/main" count="76" uniqueCount="59">
  <si>
    <t>PLANILLA C</t>
  </si>
  <si>
    <t>STOCK DE DEUDA PÚBLICA Y PERFIL DE VENCIMIENTOS - DEUDA CONTINGENTE - DEUDA FLOTANTE - COMPRA A PLAZO Y LEASING</t>
  </si>
  <si>
    <t>(En pesos)</t>
  </si>
  <si>
    <t>SALDO AL</t>
  </si>
  <si>
    <t>ORGANISMO ACREEDOR</t>
  </si>
  <si>
    <t>AMORTIZ.</t>
  </si>
  <si>
    <t>INTERESES</t>
  </si>
  <si>
    <t>COMISIÓN</t>
  </si>
  <si>
    <t>GASTOS</t>
  </si>
  <si>
    <t>1.  DEUDA PÚBLICA</t>
  </si>
  <si>
    <t>1.1.  DEUDA PÚBLICA CONSOLIDADA</t>
  </si>
  <si>
    <t>ORGANISMOS PUBLICOS PROVINCIALES</t>
  </si>
  <si>
    <t xml:space="preserve">TESORO PROVINCIAL </t>
  </si>
  <si>
    <t>I.P.S.</t>
  </si>
  <si>
    <t>I.O.M.A.</t>
  </si>
  <si>
    <t>UCO - PFM - PPD</t>
  </si>
  <si>
    <t>INSTITUTO DE LA VIVIENDA</t>
  </si>
  <si>
    <t>FONDO FIDUCIARIO PROVINCIAL - PROFIDE</t>
  </si>
  <si>
    <t>S.P.A.R.</t>
  </si>
  <si>
    <t>ORGANISMOS PUBLICOS NACIONALES</t>
  </si>
  <si>
    <t>MINISTERIOS</t>
  </si>
  <si>
    <t>ORGANISMOS DE SEGURIDAD SOCIAL</t>
  </si>
  <si>
    <t>ENOHSA</t>
  </si>
  <si>
    <t>OTROS DE ORIGEN NACIONAL</t>
  </si>
  <si>
    <t>PRESTAMOS DIRECTOS ORG. INTERNACIONALES</t>
  </si>
  <si>
    <t>BIRF</t>
  </si>
  <si>
    <t>BID</t>
  </si>
  <si>
    <t>OTROS DE ORIGEN INTERNACIONAL</t>
  </si>
  <si>
    <t>ENTIDADES BANCARIAS Y FINANCIERAS</t>
  </si>
  <si>
    <t>BANCO PROVINCIA</t>
  </si>
  <si>
    <t>BANCO NACIÓN</t>
  </si>
  <si>
    <t>BANCO CIUDAD</t>
  </si>
  <si>
    <r>
      <t xml:space="preserve">OTROS BANCOS </t>
    </r>
    <r>
      <rPr>
        <b/>
        <sz val="11"/>
        <rFont val="Calibri"/>
        <family val="2"/>
      </rPr>
      <t>(DETALLAR)</t>
    </r>
  </si>
  <si>
    <t>TITULOS Y BONOS</t>
  </si>
  <si>
    <r>
      <t xml:space="preserve">LEYES DE CONSOLIDACIÓN </t>
    </r>
    <r>
      <rPr>
        <b/>
        <sz val="11"/>
        <rFont val="Calibri"/>
        <family val="2"/>
      </rPr>
      <t>(DETALLAR)</t>
    </r>
  </si>
  <si>
    <t xml:space="preserve">TITULOS MUNICIPALES </t>
  </si>
  <si>
    <r>
      <t xml:space="preserve">OTROS TITULOS Y BONOS </t>
    </r>
    <r>
      <rPr>
        <b/>
        <sz val="11"/>
        <rFont val="Calibri"/>
        <family val="2"/>
      </rPr>
      <t>(DETALLAR)</t>
    </r>
  </si>
  <si>
    <r>
      <t xml:space="preserve">FIDEICOMISOS </t>
    </r>
    <r>
      <rPr>
        <sz val="11"/>
        <rFont val="Calibri"/>
        <family val="2"/>
      </rPr>
      <t>(detallar)</t>
    </r>
  </si>
  <si>
    <t>EMPRESAS</t>
  </si>
  <si>
    <t>EMPRESAS (PROVEEDORES - CONCESIONES)</t>
  </si>
  <si>
    <r>
      <t xml:space="preserve">OTRAS DEUDAS </t>
    </r>
    <r>
      <rPr>
        <sz val="11"/>
        <rFont val="Calibri"/>
        <family val="2"/>
      </rPr>
      <t>(detallar)</t>
    </r>
  </si>
  <si>
    <t>1.2. DEUDA CONTINGENTE</t>
  </si>
  <si>
    <t>GARANTÍAS, FIANZAS Y AVALES (detallar)</t>
  </si>
  <si>
    <t>(*) Servicios anuales</t>
  </si>
  <si>
    <t>Declaramos que los datos consignados son correctos y completos y se han confeccionado sin falsear ni omitir dato alguno que deba contener.</t>
  </si>
  <si>
    <t>1.3. DEUDA FLOTANTE</t>
  </si>
  <si>
    <t>PERSONAL</t>
  </si>
  <si>
    <t>PROVEEDORES</t>
  </si>
  <si>
    <t>CONTRATISTAS</t>
  </si>
  <si>
    <t>TRANSFERENCIAS</t>
  </si>
  <si>
    <t>AMORTIZACIONES</t>
  </si>
  <si>
    <t>OTROS</t>
  </si>
  <si>
    <r>
      <t xml:space="preserve">2. COMPRA A PLAZO </t>
    </r>
    <r>
      <rPr>
        <sz val="11"/>
        <color indexed="56"/>
        <rFont val="Calibri"/>
        <family val="2"/>
      </rPr>
      <t>(detallar)</t>
    </r>
  </si>
  <si>
    <r>
      <t xml:space="preserve">3. LEASING </t>
    </r>
    <r>
      <rPr>
        <sz val="11"/>
        <color rgb="FF002060"/>
        <rFont val="Calibri"/>
        <family val="2"/>
      </rPr>
      <t>(detallar)</t>
    </r>
  </si>
  <si>
    <t>LEYES Nº 12462 - Nº13295 y modificatorias</t>
  </si>
  <si>
    <t>Municipalidad de: BERISSO</t>
  </si>
  <si>
    <t>A.R.C.A</t>
  </si>
  <si>
    <t>DEUDA VENCIDA E IMPAGA AL 31/12/25
(*)</t>
  </si>
  <si>
    <t>Lugar y fecha: Berisso, 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</si>
</sst>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\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b/>
      <sz val="10"/>
      <color indexed="8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i/>
      <sz val="8"/>
      <name val="Arial"/>
      <family val="2"/>
    </font>
    <font>
      <b/>
      <sz val="10"/>
      <color theme="0"/>
      <name val="Calibri"/>
      <family val="2"/>
    </font>
    <font>
      <b/>
      <sz val="10"/>
      <name val="Arial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sz val="1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2060"/>
      <name val="Arial"/>
      <family val="2"/>
    </font>
    <font>
      <sz val="11"/>
      <color indexed="56"/>
      <name val="Calibri"/>
      <family val="2"/>
    </font>
    <font>
      <i/>
      <sz val="11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28" fillId="0" borderId="0"/>
    <xf numFmtId="0" fontId="28" fillId="0" borderId="0"/>
  </cellStyleXfs>
  <cellXfs count="61">
    <xf numFmtId="0" fontId="0" fillId="0" borderId="0" xfId="0"/>
    <xf numFmtId="0" fontId="1" fillId="0" borderId="0" xfId="2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6" fillId="0" borderId="0" xfId="2" applyFont="1"/>
    <xf numFmtId="0" fontId="7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164" fontId="9" fillId="0" borderId="0" xfId="3" applyNumberFormat="1" applyFont="1" applyAlignment="1">
      <alignment horizontal="right"/>
    </xf>
    <xf numFmtId="0" fontId="10" fillId="3" borderId="4" xfId="2" applyFont="1" applyFill="1" applyBorder="1" applyAlignment="1">
      <alignment vertical="center"/>
    </xf>
    <xf numFmtId="0" fontId="10" fillId="3" borderId="4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2" fillId="3" borderId="6" xfId="2" applyFont="1" applyFill="1" applyBorder="1" applyAlignment="1">
      <alignment horizontal="center" vertical="center"/>
    </xf>
    <xf numFmtId="14" fontId="10" fillId="3" borderId="6" xfId="4" applyNumberFormat="1" applyFont="1" applyFill="1" applyBorder="1" applyAlignment="1" applyProtection="1">
      <alignment horizontal="center" vertical="center" wrapText="1"/>
    </xf>
    <xf numFmtId="0" fontId="13" fillId="4" borderId="6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vertical="center"/>
    </xf>
    <xf numFmtId="0" fontId="13" fillId="3" borderId="7" xfId="2" quotePrefix="1" applyFont="1" applyFill="1" applyBorder="1" applyAlignment="1">
      <alignment horizontal="center" vertical="center"/>
    </xf>
    <xf numFmtId="0" fontId="13" fillId="4" borderId="7" xfId="2" quotePrefix="1" applyFont="1" applyFill="1" applyBorder="1" applyAlignment="1">
      <alignment horizontal="center" vertical="center"/>
    </xf>
    <xf numFmtId="0" fontId="13" fillId="4" borderId="7" xfId="2" applyFont="1" applyFill="1" applyBorder="1" applyAlignment="1">
      <alignment horizontal="center" vertical="center"/>
    </xf>
    <xf numFmtId="0" fontId="14" fillId="5" borderId="6" xfId="2" applyFont="1" applyFill="1" applyBorder="1" applyAlignment="1">
      <alignment vertical="center"/>
    </xf>
    <xf numFmtId="0" fontId="15" fillId="5" borderId="6" xfId="2" applyFont="1" applyFill="1" applyBorder="1" applyAlignment="1">
      <alignment vertical="center"/>
    </xf>
    <xf numFmtId="0" fontId="16" fillId="5" borderId="0" xfId="2" applyFont="1" applyFill="1" applyAlignment="1">
      <alignment vertical="center"/>
    </xf>
    <xf numFmtId="0" fontId="17" fillId="0" borderId="6" xfId="2" applyFont="1" applyBorder="1" applyAlignment="1">
      <alignment vertical="center"/>
    </xf>
    <xf numFmtId="0" fontId="18" fillId="0" borderId="6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8" fillId="0" borderId="6" xfId="2" applyFont="1" applyBorder="1" applyAlignment="1">
      <alignment horizontal="left" vertical="center" indent="3"/>
    </xf>
    <xf numFmtId="0" fontId="17" fillId="0" borderId="7" xfId="2" applyFont="1" applyBorder="1" applyAlignment="1">
      <alignment vertical="center"/>
    </xf>
    <xf numFmtId="0" fontId="15" fillId="0" borderId="7" xfId="2" applyFont="1" applyBorder="1" applyAlignment="1">
      <alignment vertical="center"/>
    </xf>
    <xf numFmtId="0" fontId="19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5" borderId="0" xfId="2" applyFont="1" applyFill="1" applyAlignment="1">
      <alignment vertical="center"/>
    </xf>
    <xf numFmtId="0" fontId="14" fillId="0" borderId="4" xfId="2" applyFont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8" fillId="0" borderId="7" xfId="2" applyFont="1" applyBorder="1" applyAlignment="1">
      <alignment horizontal="left" vertical="center" indent="3"/>
    </xf>
    <xf numFmtId="0" fontId="14" fillId="0" borderId="5" xfId="2" applyFont="1" applyBorder="1" applyAlignment="1">
      <alignment vertical="center"/>
    </xf>
    <xf numFmtId="0" fontId="15" fillId="0" borderId="5" xfId="2" applyFont="1" applyBorder="1" applyAlignment="1">
      <alignment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right" vertical="center"/>
    </xf>
    <xf numFmtId="0" fontId="23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2" fillId="0" borderId="0" xfId="2" applyFont="1" applyAlignment="1">
      <alignment horizontal="left" vertical="center"/>
    </xf>
    <xf numFmtId="0" fontId="26" fillId="0" borderId="0" xfId="2" applyFont="1" applyAlignment="1">
      <alignment horizontal="right" vertical="center"/>
    </xf>
    <xf numFmtId="0" fontId="18" fillId="0" borderId="10" xfId="2" applyFont="1" applyBorder="1" applyAlignment="1">
      <alignment vertical="center"/>
    </xf>
    <xf numFmtId="0" fontId="10" fillId="3" borderId="8" xfId="2" applyFont="1" applyFill="1" applyBorder="1" applyAlignment="1">
      <alignment horizontal="center" vertical="center"/>
    </xf>
    <xf numFmtId="0" fontId="10" fillId="3" borderId="9" xfId="2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3" borderId="8" xfId="2" applyFont="1" applyFill="1" applyBorder="1" applyAlignment="1">
      <alignment horizontal="center" vertical="center"/>
    </xf>
    <xf numFmtId="0" fontId="10" fillId="3" borderId="9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7" xfId="2" applyFont="1" applyFill="1" applyBorder="1" applyAlignment="1">
      <alignment horizontal="center" vertical="center" wrapText="1"/>
    </xf>
  </cellXfs>
  <cellStyles count="8">
    <cellStyle name="Millares 103 3" xfId="4" xr:uid="{00000000-0005-0000-0000-000000000000}"/>
    <cellStyle name="Normal" xfId="0" builtinId="0"/>
    <cellStyle name="Normal 11" xfId="3" xr:uid="{00000000-0005-0000-0000-000002000000}"/>
    <cellStyle name="Normal 2" xfId="1" xr:uid="{00000000-0005-0000-0000-000003000000}"/>
    <cellStyle name="Normal 2 2" xfId="6" xr:uid="{00000000-0005-0000-0000-000004000000}"/>
    <cellStyle name="Normal 3" xfId="7" xr:uid="{00000000-0005-0000-0000-000005000000}"/>
    <cellStyle name="Normal 4" xfId="5" xr:uid="{00000000-0005-0000-0000-000006000000}"/>
    <cellStyle name="Normal_Marco Macrofiscal-cuadros y graficos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_dprfm\tareas\mule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randa\mis%20document\Mis%20documentos\SMIRANDA\DESCENTRALIZACION%20LEY%2013010\IMPUESTO%20INMOBILIARIO%20RURAL\Cierres%202004\CUOTA%20CORRIENTE\CUOTA%201-04\Febrero%2004\DISTRIBUIDO%20FEBRERO%20CUOTA%20CTE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C."/>
      <sheetName val="Hoja1"/>
      <sheetName val="Hoja2"/>
      <sheetName val="Hoja3"/>
      <sheetName val="muleto"/>
      <sheetName val="#¡REF"/>
      <sheetName val="Ene+229"/>
      <sheetName val="Feb"/>
      <sheetName val="Mar"/>
      <sheetName val="Abr"/>
      <sheetName val="May"/>
      <sheetName val="Jun"/>
      <sheetName val="Jul"/>
      <sheetName val="e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DO IIR CC FEBRERO"/>
      <sheetName val="0302"/>
      <sheetName val="0402"/>
      <sheetName val="0502"/>
      <sheetName val="0602"/>
      <sheetName val="0902"/>
      <sheetName val="1002"/>
      <sheetName val="1102"/>
      <sheetName val="1202"/>
      <sheetName val="1302"/>
      <sheetName val="1602"/>
      <sheetName val="1702"/>
      <sheetName val="1802"/>
      <sheetName val="1902"/>
      <sheetName val="2002"/>
      <sheetName val="2302"/>
      <sheetName val="2402"/>
      <sheetName val="2502"/>
      <sheetName val="2602"/>
      <sheetName val="2702"/>
      <sheetName val="0103"/>
      <sheetName val="0202"/>
      <sheetName val="Rec. y Transf.ENERO-04"/>
      <sheetName val="Rec_ y Transf_ENERO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5"/>
  <sheetViews>
    <sheetView showGridLines="0" tabSelected="1" topLeftCell="B55" zoomScaleNormal="100" workbookViewId="0">
      <selection activeCell="B64" sqref="B64"/>
    </sheetView>
  </sheetViews>
  <sheetFormatPr baseColWidth="10" defaultColWidth="10.28515625" defaultRowHeight="12.75" x14ac:dyDescent="0.25"/>
  <cols>
    <col min="1" max="1" width="2.28515625" style="1" customWidth="1"/>
    <col min="2" max="2" width="64.85546875" style="1" customWidth="1"/>
    <col min="3" max="3" width="13" style="1" customWidth="1"/>
    <col min="4" max="13" width="9.7109375" style="1" customWidth="1"/>
    <col min="14" max="14" width="13" style="1" customWidth="1"/>
    <col min="15" max="255" width="10.28515625" style="1"/>
    <col min="256" max="256" width="2.28515625" style="1" customWidth="1"/>
    <col min="257" max="257" width="55.85546875" style="1" customWidth="1"/>
    <col min="258" max="270" width="13" style="1" customWidth="1"/>
    <col min="271" max="511" width="10.28515625" style="1"/>
    <col min="512" max="512" width="2.28515625" style="1" customWidth="1"/>
    <col min="513" max="513" width="55.85546875" style="1" customWidth="1"/>
    <col min="514" max="526" width="13" style="1" customWidth="1"/>
    <col min="527" max="767" width="10.28515625" style="1"/>
    <col min="768" max="768" width="2.28515625" style="1" customWidth="1"/>
    <col min="769" max="769" width="55.85546875" style="1" customWidth="1"/>
    <col min="770" max="782" width="13" style="1" customWidth="1"/>
    <col min="783" max="1023" width="10.28515625" style="1"/>
    <col min="1024" max="1024" width="2.28515625" style="1" customWidth="1"/>
    <col min="1025" max="1025" width="55.85546875" style="1" customWidth="1"/>
    <col min="1026" max="1038" width="13" style="1" customWidth="1"/>
    <col min="1039" max="1279" width="10.28515625" style="1"/>
    <col min="1280" max="1280" width="2.28515625" style="1" customWidth="1"/>
    <col min="1281" max="1281" width="55.85546875" style="1" customWidth="1"/>
    <col min="1282" max="1294" width="13" style="1" customWidth="1"/>
    <col min="1295" max="1535" width="10.28515625" style="1"/>
    <col min="1536" max="1536" width="2.28515625" style="1" customWidth="1"/>
    <col min="1537" max="1537" width="55.85546875" style="1" customWidth="1"/>
    <col min="1538" max="1550" width="13" style="1" customWidth="1"/>
    <col min="1551" max="1791" width="10.28515625" style="1"/>
    <col min="1792" max="1792" width="2.28515625" style="1" customWidth="1"/>
    <col min="1793" max="1793" width="55.85546875" style="1" customWidth="1"/>
    <col min="1794" max="1806" width="13" style="1" customWidth="1"/>
    <col min="1807" max="2047" width="10.28515625" style="1"/>
    <col min="2048" max="2048" width="2.28515625" style="1" customWidth="1"/>
    <col min="2049" max="2049" width="55.85546875" style="1" customWidth="1"/>
    <col min="2050" max="2062" width="13" style="1" customWidth="1"/>
    <col min="2063" max="2303" width="10.28515625" style="1"/>
    <col min="2304" max="2304" width="2.28515625" style="1" customWidth="1"/>
    <col min="2305" max="2305" width="55.85546875" style="1" customWidth="1"/>
    <col min="2306" max="2318" width="13" style="1" customWidth="1"/>
    <col min="2319" max="2559" width="10.28515625" style="1"/>
    <col min="2560" max="2560" width="2.28515625" style="1" customWidth="1"/>
    <col min="2561" max="2561" width="55.85546875" style="1" customWidth="1"/>
    <col min="2562" max="2574" width="13" style="1" customWidth="1"/>
    <col min="2575" max="2815" width="10.28515625" style="1"/>
    <col min="2816" max="2816" width="2.28515625" style="1" customWidth="1"/>
    <col min="2817" max="2817" width="55.85546875" style="1" customWidth="1"/>
    <col min="2818" max="2830" width="13" style="1" customWidth="1"/>
    <col min="2831" max="3071" width="10.28515625" style="1"/>
    <col min="3072" max="3072" width="2.28515625" style="1" customWidth="1"/>
    <col min="3073" max="3073" width="55.85546875" style="1" customWidth="1"/>
    <col min="3074" max="3086" width="13" style="1" customWidth="1"/>
    <col min="3087" max="3327" width="10.28515625" style="1"/>
    <col min="3328" max="3328" width="2.28515625" style="1" customWidth="1"/>
    <col min="3329" max="3329" width="55.85546875" style="1" customWidth="1"/>
    <col min="3330" max="3342" width="13" style="1" customWidth="1"/>
    <col min="3343" max="3583" width="10.28515625" style="1"/>
    <col min="3584" max="3584" width="2.28515625" style="1" customWidth="1"/>
    <col min="3585" max="3585" width="55.85546875" style="1" customWidth="1"/>
    <col min="3586" max="3598" width="13" style="1" customWidth="1"/>
    <col min="3599" max="3839" width="10.28515625" style="1"/>
    <col min="3840" max="3840" width="2.28515625" style="1" customWidth="1"/>
    <col min="3841" max="3841" width="55.85546875" style="1" customWidth="1"/>
    <col min="3842" max="3854" width="13" style="1" customWidth="1"/>
    <col min="3855" max="4095" width="10.28515625" style="1"/>
    <col min="4096" max="4096" width="2.28515625" style="1" customWidth="1"/>
    <col min="4097" max="4097" width="55.85546875" style="1" customWidth="1"/>
    <col min="4098" max="4110" width="13" style="1" customWidth="1"/>
    <col min="4111" max="4351" width="10.28515625" style="1"/>
    <col min="4352" max="4352" width="2.28515625" style="1" customWidth="1"/>
    <col min="4353" max="4353" width="55.85546875" style="1" customWidth="1"/>
    <col min="4354" max="4366" width="13" style="1" customWidth="1"/>
    <col min="4367" max="4607" width="10.28515625" style="1"/>
    <col min="4608" max="4608" width="2.28515625" style="1" customWidth="1"/>
    <col min="4609" max="4609" width="55.85546875" style="1" customWidth="1"/>
    <col min="4610" max="4622" width="13" style="1" customWidth="1"/>
    <col min="4623" max="4863" width="10.28515625" style="1"/>
    <col min="4864" max="4864" width="2.28515625" style="1" customWidth="1"/>
    <col min="4865" max="4865" width="55.85546875" style="1" customWidth="1"/>
    <col min="4866" max="4878" width="13" style="1" customWidth="1"/>
    <col min="4879" max="5119" width="10.28515625" style="1"/>
    <col min="5120" max="5120" width="2.28515625" style="1" customWidth="1"/>
    <col min="5121" max="5121" width="55.85546875" style="1" customWidth="1"/>
    <col min="5122" max="5134" width="13" style="1" customWidth="1"/>
    <col min="5135" max="5375" width="10.28515625" style="1"/>
    <col min="5376" max="5376" width="2.28515625" style="1" customWidth="1"/>
    <col min="5377" max="5377" width="55.85546875" style="1" customWidth="1"/>
    <col min="5378" max="5390" width="13" style="1" customWidth="1"/>
    <col min="5391" max="5631" width="10.28515625" style="1"/>
    <col min="5632" max="5632" width="2.28515625" style="1" customWidth="1"/>
    <col min="5633" max="5633" width="55.85546875" style="1" customWidth="1"/>
    <col min="5634" max="5646" width="13" style="1" customWidth="1"/>
    <col min="5647" max="5887" width="10.28515625" style="1"/>
    <col min="5888" max="5888" width="2.28515625" style="1" customWidth="1"/>
    <col min="5889" max="5889" width="55.85546875" style="1" customWidth="1"/>
    <col min="5890" max="5902" width="13" style="1" customWidth="1"/>
    <col min="5903" max="6143" width="10.28515625" style="1"/>
    <col min="6144" max="6144" width="2.28515625" style="1" customWidth="1"/>
    <col min="6145" max="6145" width="55.85546875" style="1" customWidth="1"/>
    <col min="6146" max="6158" width="13" style="1" customWidth="1"/>
    <col min="6159" max="6399" width="10.28515625" style="1"/>
    <col min="6400" max="6400" width="2.28515625" style="1" customWidth="1"/>
    <col min="6401" max="6401" width="55.85546875" style="1" customWidth="1"/>
    <col min="6402" max="6414" width="13" style="1" customWidth="1"/>
    <col min="6415" max="6655" width="10.28515625" style="1"/>
    <col min="6656" max="6656" width="2.28515625" style="1" customWidth="1"/>
    <col min="6657" max="6657" width="55.85546875" style="1" customWidth="1"/>
    <col min="6658" max="6670" width="13" style="1" customWidth="1"/>
    <col min="6671" max="6911" width="10.28515625" style="1"/>
    <col min="6912" max="6912" width="2.28515625" style="1" customWidth="1"/>
    <col min="6913" max="6913" width="55.85546875" style="1" customWidth="1"/>
    <col min="6914" max="6926" width="13" style="1" customWidth="1"/>
    <col min="6927" max="7167" width="10.28515625" style="1"/>
    <col min="7168" max="7168" width="2.28515625" style="1" customWidth="1"/>
    <col min="7169" max="7169" width="55.85546875" style="1" customWidth="1"/>
    <col min="7170" max="7182" width="13" style="1" customWidth="1"/>
    <col min="7183" max="7423" width="10.28515625" style="1"/>
    <col min="7424" max="7424" width="2.28515625" style="1" customWidth="1"/>
    <col min="7425" max="7425" width="55.85546875" style="1" customWidth="1"/>
    <col min="7426" max="7438" width="13" style="1" customWidth="1"/>
    <col min="7439" max="7679" width="10.28515625" style="1"/>
    <col min="7680" max="7680" width="2.28515625" style="1" customWidth="1"/>
    <col min="7681" max="7681" width="55.85546875" style="1" customWidth="1"/>
    <col min="7682" max="7694" width="13" style="1" customWidth="1"/>
    <col min="7695" max="7935" width="10.28515625" style="1"/>
    <col min="7936" max="7936" width="2.28515625" style="1" customWidth="1"/>
    <col min="7937" max="7937" width="55.85546875" style="1" customWidth="1"/>
    <col min="7938" max="7950" width="13" style="1" customWidth="1"/>
    <col min="7951" max="8191" width="10.28515625" style="1"/>
    <col min="8192" max="8192" width="2.28515625" style="1" customWidth="1"/>
    <col min="8193" max="8193" width="55.85546875" style="1" customWidth="1"/>
    <col min="8194" max="8206" width="13" style="1" customWidth="1"/>
    <col min="8207" max="8447" width="10.28515625" style="1"/>
    <col min="8448" max="8448" width="2.28515625" style="1" customWidth="1"/>
    <col min="8449" max="8449" width="55.85546875" style="1" customWidth="1"/>
    <col min="8450" max="8462" width="13" style="1" customWidth="1"/>
    <col min="8463" max="8703" width="10.28515625" style="1"/>
    <col min="8704" max="8704" width="2.28515625" style="1" customWidth="1"/>
    <col min="8705" max="8705" width="55.85546875" style="1" customWidth="1"/>
    <col min="8706" max="8718" width="13" style="1" customWidth="1"/>
    <col min="8719" max="8959" width="10.28515625" style="1"/>
    <col min="8960" max="8960" width="2.28515625" style="1" customWidth="1"/>
    <col min="8961" max="8961" width="55.85546875" style="1" customWidth="1"/>
    <col min="8962" max="8974" width="13" style="1" customWidth="1"/>
    <col min="8975" max="9215" width="10.28515625" style="1"/>
    <col min="9216" max="9216" width="2.28515625" style="1" customWidth="1"/>
    <col min="9217" max="9217" width="55.85546875" style="1" customWidth="1"/>
    <col min="9218" max="9230" width="13" style="1" customWidth="1"/>
    <col min="9231" max="9471" width="10.28515625" style="1"/>
    <col min="9472" max="9472" width="2.28515625" style="1" customWidth="1"/>
    <col min="9473" max="9473" width="55.85546875" style="1" customWidth="1"/>
    <col min="9474" max="9486" width="13" style="1" customWidth="1"/>
    <col min="9487" max="9727" width="10.28515625" style="1"/>
    <col min="9728" max="9728" width="2.28515625" style="1" customWidth="1"/>
    <col min="9729" max="9729" width="55.85546875" style="1" customWidth="1"/>
    <col min="9730" max="9742" width="13" style="1" customWidth="1"/>
    <col min="9743" max="9983" width="10.28515625" style="1"/>
    <col min="9984" max="9984" width="2.28515625" style="1" customWidth="1"/>
    <col min="9985" max="9985" width="55.85546875" style="1" customWidth="1"/>
    <col min="9986" max="9998" width="13" style="1" customWidth="1"/>
    <col min="9999" max="10239" width="10.28515625" style="1"/>
    <col min="10240" max="10240" width="2.28515625" style="1" customWidth="1"/>
    <col min="10241" max="10241" width="55.85546875" style="1" customWidth="1"/>
    <col min="10242" max="10254" width="13" style="1" customWidth="1"/>
    <col min="10255" max="10495" width="10.28515625" style="1"/>
    <col min="10496" max="10496" width="2.28515625" style="1" customWidth="1"/>
    <col min="10497" max="10497" width="55.85546875" style="1" customWidth="1"/>
    <col min="10498" max="10510" width="13" style="1" customWidth="1"/>
    <col min="10511" max="10751" width="10.28515625" style="1"/>
    <col min="10752" max="10752" width="2.28515625" style="1" customWidth="1"/>
    <col min="10753" max="10753" width="55.85546875" style="1" customWidth="1"/>
    <col min="10754" max="10766" width="13" style="1" customWidth="1"/>
    <col min="10767" max="11007" width="10.28515625" style="1"/>
    <col min="11008" max="11008" width="2.28515625" style="1" customWidth="1"/>
    <col min="11009" max="11009" width="55.85546875" style="1" customWidth="1"/>
    <col min="11010" max="11022" width="13" style="1" customWidth="1"/>
    <col min="11023" max="11263" width="10.28515625" style="1"/>
    <col min="11264" max="11264" width="2.28515625" style="1" customWidth="1"/>
    <col min="11265" max="11265" width="55.85546875" style="1" customWidth="1"/>
    <col min="11266" max="11278" width="13" style="1" customWidth="1"/>
    <col min="11279" max="11519" width="10.28515625" style="1"/>
    <col min="11520" max="11520" width="2.28515625" style="1" customWidth="1"/>
    <col min="11521" max="11521" width="55.85546875" style="1" customWidth="1"/>
    <col min="11522" max="11534" width="13" style="1" customWidth="1"/>
    <col min="11535" max="11775" width="10.28515625" style="1"/>
    <col min="11776" max="11776" width="2.28515625" style="1" customWidth="1"/>
    <col min="11777" max="11777" width="55.85546875" style="1" customWidth="1"/>
    <col min="11778" max="11790" width="13" style="1" customWidth="1"/>
    <col min="11791" max="12031" width="10.28515625" style="1"/>
    <col min="12032" max="12032" width="2.28515625" style="1" customWidth="1"/>
    <col min="12033" max="12033" width="55.85546875" style="1" customWidth="1"/>
    <col min="12034" max="12046" width="13" style="1" customWidth="1"/>
    <col min="12047" max="12287" width="10.28515625" style="1"/>
    <col min="12288" max="12288" width="2.28515625" style="1" customWidth="1"/>
    <col min="12289" max="12289" width="55.85546875" style="1" customWidth="1"/>
    <col min="12290" max="12302" width="13" style="1" customWidth="1"/>
    <col min="12303" max="12543" width="10.28515625" style="1"/>
    <col min="12544" max="12544" width="2.28515625" style="1" customWidth="1"/>
    <col min="12545" max="12545" width="55.85546875" style="1" customWidth="1"/>
    <col min="12546" max="12558" width="13" style="1" customWidth="1"/>
    <col min="12559" max="12799" width="10.28515625" style="1"/>
    <col min="12800" max="12800" width="2.28515625" style="1" customWidth="1"/>
    <col min="12801" max="12801" width="55.85546875" style="1" customWidth="1"/>
    <col min="12802" max="12814" width="13" style="1" customWidth="1"/>
    <col min="12815" max="13055" width="10.28515625" style="1"/>
    <col min="13056" max="13056" width="2.28515625" style="1" customWidth="1"/>
    <col min="13057" max="13057" width="55.85546875" style="1" customWidth="1"/>
    <col min="13058" max="13070" width="13" style="1" customWidth="1"/>
    <col min="13071" max="13311" width="10.28515625" style="1"/>
    <col min="13312" max="13312" width="2.28515625" style="1" customWidth="1"/>
    <col min="13313" max="13313" width="55.85546875" style="1" customWidth="1"/>
    <col min="13314" max="13326" width="13" style="1" customWidth="1"/>
    <col min="13327" max="13567" width="10.28515625" style="1"/>
    <col min="13568" max="13568" width="2.28515625" style="1" customWidth="1"/>
    <col min="13569" max="13569" width="55.85546875" style="1" customWidth="1"/>
    <col min="13570" max="13582" width="13" style="1" customWidth="1"/>
    <col min="13583" max="13823" width="10.28515625" style="1"/>
    <col min="13824" max="13824" width="2.28515625" style="1" customWidth="1"/>
    <col min="13825" max="13825" width="55.85546875" style="1" customWidth="1"/>
    <col min="13826" max="13838" width="13" style="1" customWidth="1"/>
    <col min="13839" max="14079" width="10.28515625" style="1"/>
    <col min="14080" max="14080" width="2.28515625" style="1" customWidth="1"/>
    <col min="14081" max="14081" width="55.85546875" style="1" customWidth="1"/>
    <col min="14082" max="14094" width="13" style="1" customWidth="1"/>
    <col min="14095" max="14335" width="10.28515625" style="1"/>
    <col min="14336" max="14336" width="2.28515625" style="1" customWidth="1"/>
    <col min="14337" max="14337" width="55.85546875" style="1" customWidth="1"/>
    <col min="14338" max="14350" width="13" style="1" customWidth="1"/>
    <col min="14351" max="14591" width="10.28515625" style="1"/>
    <col min="14592" max="14592" width="2.28515625" style="1" customWidth="1"/>
    <col min="14593" max="14593" width="55.85546875" style="1" customWidth="1"/>
    <col min="14594" max="14606" width="13" style="1" customWidth="1"/>
    <col min="14607" max="14847" width="10.28515625" style="1"/>
    <col min="14848" max="14848" width="2.28515625" style="1" customWidth="1"/>
    <col min="14849" max="14849" width="55.85546875" style="1" customWidth="1"/>
    <col min="14850" max="14862" width="13" style="1" customWidth="1"/>
    <col min="14863" max="15103" width="10.28515625" style="1"/>
    <col min="15104" max="15104" width="2.28515625" style="1" customWidth="1"/>
    <col min="15105" max="15105" width="55.85546875" style="1" customWidth="1"/>
    <col min="15106" max="15118" width="13" style="1" customWidth="1"/>
    <col min="15119" max="15359" width="10.28515625" style="1"/>
    <col min="15360" max="15360" width="2.28515625" style="1" customWidth="1"/>
    <col min="15361" max="15361" width="55.85546875" style="1" customWidth="1"/>
    <col min="15362" max="15374" width="13" style="1" customWidth="1"/>
    <col min="15375" max="15615" width="10.28515625" style="1"/>
    <col min="15616" max="15616" width="2.28515625" style="1" customWidth="1"/>
    <col min="15617" max="15617" width="55.85546875" style="1" customWidth="1"/>
    <col min="15618" max="15630" width="13" style="1" customWidth="1"/>
    <col min="15631" max="15871" width="10.28515625" style="1"/>
    <col min="15872" max="15872" width="2.28515625" style="1" customWidth="1"/>
    <col min="15873" max="15873" width="55.85546875" style="1" customWidth="1"/>
    <col min="15874" max="15886" width="13" style="1" customWidth="1"/>
    <col min="15887" max="16127" width="10.28515625" style="1"/>
    <col min="16128" max="16128" width="2.28515625" style="1" customWidth="1"/>
    <col min="16129" max="16129" width="55.85546875" style="1" customWidth="1"/>
    <col min="16130" max="16142" width="13" style="1" customWidth="1"/>
    <col min="16143" max="16384" width="10.28515625" style="1"/>
  </cols>
  <sheetData>
    <row r="1" spans="2:14" ht="21" x14ac:dyDescent="0.25">
      <c r="B1" s="52" t="s">
        <v>54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</row>
    <row r="2" spans="2:14" ht="6.75" customHeight="1" x14ac:dyDescent="0.25">
      <c r="B2" s="2"/>
      <c r="C2" s="2"/>
      <c r="D2" s="3"/>
      <c r="E2" s="3"/>
      <c r="F2" s="2"/>
      <c r="G2" s="2"/>
      <c r="H2" s="3"/>
      <c r="I2" s="3"/>
      <c r="J2" s="4"/>
      <c r="K2" s="3"/>
      <c r="L2" s="3"/>
      <c r="M2" s="3"/>
      <c r="N2" s="5"/>
    </row>
    <row r="3" spans="2:14" ht="21" x14ac:dyDescent="0.25">
      <c r="B3" s="6" t="s">
        <v>55</v>
      </c>
      <c r="C3" s="2"/>
      <c r="D3" s="3"/>
      <c r="E3" s="3"/>
      <c r="F3" s="2"/>
      <c r="G3" s="2"/>
      <c r="H3" s="3"/>
      <c r="I3" s="3"/>
      <c r="J3" s="4"/>
      <c r="K3" s="3"/>
      <c r="L3" s="3"/>
      <c r="M3" s="3"/>
      <c r="N3" s="47" t="s">
        <v>0</v>
      </c>
    </row>
    <row r="4" spans="2:14" ht="5.25" customHeight="1" x14ac:dyDescent="0.25">
      <c r="B4" s="4"/>
      <c r="C4" s="7"/>
      <c r="D4" s="3"/>
      <c r="E4" s="3"/>
      <c r="F4" s="3"/>
      <c r="G4" s="8"/>
      <c r="H4" s="3"/>
      <c r="I4" s="3"/>
      <c r="J4" s="4"/>
      <c r="K4" s="3"/>
      <c r="L4" s="3"/>
      <c r="M4" s="3"/>
      <c r="N4" s="3"/>
    </row>
    <row r="5" spans="2:14" ht="18.75" x14ac:dyDescent="0.25">
      <c r="B5" s="55" t="s">
        <v>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x14ac:dyDescent="0.15">
      <c r="B6" s="3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 t="s">
        <v>2</v>
      </c>
    </row>
    <row r="7" spans="2:14" s="13" customFormat="1" ht="24" customHeight="1" x14ac:dyDescent="0.25">
      <c r="B7" s="11"/>
      <c r="C7" s="12" t="s">
        <v>3</v>
      </c>
      <c r="D7" s="49">
        <v>2026</v>
      </c>
      <c r="E7" s="50"/>
      <c r="F7" s="49">
        <v>2027</v>
      </c>
      <c r="G7" s="50"/>
      <c r="H7" s="49">
        <v>2028</v>
      </c>
      <c r="I7" s="50"/>
      <c r="J7" s="56">
        <v>2029</v>
      </c>
      <c r="K7" s="57"/>
      <c r="L7" s="56">
        <v>2030</v>
      </c>
      <c r="M7" s="57"/>
      <c r="N7" s="58" t="s">
        <v>57</v>
      </c>
    </row>
    <row r="8" spans="2:14" s="13" customFormat="1" ht="15.75" customHeight="1" x14ac:dyDescent="0.25">
      <c r="B8" s="14" t="s">
        <v>4</v>
      </c>
      <c r="C8" s="15">
        <v>46295</v>
      </c>
      <c r="D8" s="16" t="s">
        <v>5</v>
      </c>
      <c r="E8" s="16" t="s">
        <v>6</v>
      </c>
      <c r="F8" s="16" t="s">
        <v>5</v>
      </c>
      <c r="G8" s="16" t="s">
        <v>6</v>
      </c>
      <c r="H8" s="16" t="s">
        <v>5</v>
      </c>
      <c r="I8" s="16" t="s">
        <v>6</v>
      </c>
      <c r="J8" s="16" t="s">
        <v>5</v>
      </c>
      <c r="K8" s="16" t="s">
        <v>6</v>
      </c>
      <c r="L8" s="16" t="s">
        <v>5</v>
      </c>
      <c r="M8" s="16" t="s">
        <v>6</v>
      </c>
      <c r="N8" s="59"/>
    </row>
    <row r="9" spans="2:14" s="13" customFormat="1" ht="12.75" customHeight="1" x14ac:dyDescent="0.25">
      <c r="B9" s="17"/>
      <c r="C9" s="17"/>
      <c r="D9" s="16"/>
      <c r="E9" s="16" t="s">
        <v>7</v>
      </c>
      <c r="F9" s="16"/>
      <c r="G9" s="16" t="s">
        <v>7</v>
      </c>
      <c r="H9" s="16"/>
      <c r="I9" s="16" t="s">
        <v>7</v>
      </c>
      <c r="J9" s="16"/>
      <c r="K9" s="16" t="s">
        <v>7</v>
      </c>
      <c r="L9" s="16"/>
      <c r="M9" s="16" t="s">
        <v>7</v>
      </c>
      <c r="N9" s="59"/>
    </row>
    <row r="10" spans="2:14" s="13" customFormat="1" x14ac:dyDescent="0.25">
      <c r="B10" s="18"/>
      <c r="C10" s="19"/>
      <c r="D10" s="20"/>
      <c r="E10" s="21" t="s">
        <v>8</v>
      </c>
      <c r="F10" s="20"/>
      <c r="G10" s="21" t="s">
        <v>8</v>
      </c>
      <c r="H10" s="20"/>
      <c r="I10" s="21" t="s">
        <v>8</v>
      </c>
      <c r="J10" s="20"/>
      <c r="K10" s="21" t="s">
        <v>8</v>
      </c>
      <c r="L10" s="20"/>
      <c r="M10" s="21" t="s">
        <v>8</v>
      </c>
      <c r="N10" s="60"/>
    </row>
    <row r="11" spans="2:14" s="24" customFormat="1" ht="18" customHeight="1" x14ac:dyDescent="0.25">
      <c r="B11" s="22" t="s">
        <v>9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4" s="24" customFormat="1" ht="18" customHeight="1" x14ac:dyDescent="0.25">
      <c r="B12" s="22" t="s">
        <v>10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4" s="27" customFormat="1" ht="18" customHeight="1" x14ac:dyDescent="0.25">
      <c r="B13" s="25" t="s">
        <v>11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2:14" s="27" customFormat="1" ht="18" customHeight="1" x14ac:dyDescent="0.25">
      <c r="B14" s="28" t="s">
        <v>12</v>
      </c>
      <c r="C14" s="26">
        <v>253444.28200000001</v>
      </c>
      <c r="D14" s="48">
        <f>50030*3/12</f>
        <v>12507.5</v>
      </c>
      <c r="E14" s="48">
        <f>22834.2*9/12</f>
        <v>17125.650000000001</v>
      </c>
      <c r="F14" s="48">
        <v>50030</v>
      </c>
      <c r="G14" s="48">
        <v>19889.100000000006</v>
      </c>
      <c r="H14" s="48">
        <v>50030</v>
      </c>
      <c r="I14" s="26">
        <f>G14-2940</f>
        <v>16949.100000000006</v>
      </c>
      <c r="J14" s="48">
        <v>50030</v>
      </c>
      <c r="K14" s="26">
        <f>I14-2800</f>
        <v>14149.100000000006</v>
      </c>
      <c r="L14" s="48">
        <v>50030</v>
      </c>
      <c r="M14" s="26">
        <f>K14-2700</f>
        <v>11449.100000000006</v>
      </c>
      <c r="N14" s="26"/>
    </row>
    <row r="15" spans="2:14" s="27" customFormat="1" ht="18" customHeight="1" x14ac:dyDescent="0.25">
      <c r="B15" s="28" t="s">
        <v>56</v>
      </c>
      <c r="C15" s="26">
        <f>D15+E15+F15+G15</f>
        <v>63412454.409999996</v>
      </c>
      <c r="D15" s="26">
        <f>12080112.21+3011893.5</f>
        <v>15092005.710000001</v>
      </c>
      <c r="E15" s="26">
        <v>4076268</v>
      </c>
      <c r="F15" s="26">
        <v>34732888</v>
      </c>
      <c r="G15" s="26">
        <f>48320449-34732888-4076268.3</f>
        <v>9511292.6999999993</v>
      </c>
      <c r="H15" s="26"/>
      <c r="I15" s="26"/>
      <c r="J15" s="26"/>
      <c r="K15" s="26"/>
      <c r="L15" s="26"/>
      <c r="M15" s="26"/>
      <c r="N15" s="26"/>
    </row>
    <row r="16" spans="2:14" s="27" customFormat="1" ht="18" customHeight="1" x14ac:dyDescent="0.25">
      <c r="B16" s="28" t="s">
        <v>13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2:14" s="27" customFormat="1" ht="18" customHeight="1" x14ac:dyDescent="0.25">
      <c r="B17" s="28" t="s">
        <v>14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2:14" s="27" customFormat="1" ht="18" customHeight="1" x14ac:dyDescent="0.25">
      <c r="B18" s="28" t="s">
        <v>15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2:14" s="27" customFormat="1" ht="18" customHeight="1" x14ac:dyDescent="0.25">
      <c r="B19" s="28" t="s">
        <v>16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2:14" s="27" customFormat="1" ht="18" customHeight="1" x14ac:dyDescent="0.25">
      <c r="B20" s="28" t="s">
        <v>17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2:14" s="27" customFormat="1" ht="18" customHeight="1" x14ac:dyDescent="0.25">
      <c r="B21" s="28" t="s">
        <v>18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2:14" s="27" customFormat="1" ht="18" customHeight="1" x14ac:dyDescent="0.25">
      <c r="B22" s="25" t="s">
        <v>19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2:14" s="27" customFormat="1" ht="18" customHeight="1" x14ac:dyDescent="0.25">
      <c r="B23" s="28" t="s">
        <v>20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s="27" customFormat="1" ht="18" customHeight="1" x14ac:dyDescent="0.25">
      <c r="B24" s="28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2:14" s="27" customFormat="1" ht="18" customHeight="1" x14ac:dyDescent="0.25">
      <c r="B25" s="28" t="s">
        <v>22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2:14" s="27" customFormat="1" ht="18" customHeight="1" x14ac:dyDescent="0.25">
      <c r="B26" s="28" t="s">
        <v>23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2:14" s="27" customFormat="1" ht="18" customHeight="1" x14ac:dyDescent="0.25">
      <c r="B27" s="25" t="s">
        <v>24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2:14" s="27" customFormat="1" ht="18" customHeight="1" x14ac:dyDescent="0.25">
      <c r="B28" s="28" t="s">
        <v>25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2:14" s="27" customFormat="1" ht="18" customHeight="1" x14ac:dyDescent="0.25">
      <c r="B29" s="28" t="s">
        <v>26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2:14" s="27" customFormat="1" ht="18" customHeight="1" x14ac:dyDescent="0.25">
      <c r="B30" s="28" t="s">
        <v>27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2:14" s="27" customFormat="1" ht="18" customHeight="1" x14ac:dyDescent="0.25">
      <c r="B31" s="25" t="s">
        <v>28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2:14" s="27" customFormat="1" ht="18" customHeight="1" x14ac:dyDescent="0.25">
      <c r="B32" s="28" t="s">
        <v>29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2:14" s="27" customFormat="1" ht="18" customHeight="1" x14ac:dyDescent="0.25">
      <c r="B33" s="28" t="s">
        <v>30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2:14" s="27" customFormat="1" ht="18" customHeight="1" x14ac:dyDescent="0.25">
      <c r="B34" s="28" t="s">
        <v>31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s="27" customFormat="1" ht="18" customHeight="1" x14ac:dyDescent="0.25">
      <c r="B35" s="28" t="s">
        <v>32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2:14" s="27" customFormat="1" ht="18" customHeight="1" x14ac:dyDescent="0.25">
      <c r="B36" s="25" t="s">
        <v>33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2:14" s="27" customFormat="1" ht="18" customHeight="1" x14ac:dyDescent="0.25">
      <c r="B37" s="28" t="s">
        <v>34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2:14" s="27" customFormat="1" ht="18" customHeight="1" x14ac:dyDescent="0.25">
      <c r="B38" s="28" t="s">
        <v>35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2:14" s="27" customFormat="1" ht="18" customHeight="1" x14ac:dyDescent="0.25">
      <c r="B39" s="28" t="s">
        <v>36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2:14" s="27" customFormat="1" ht="18" customHeight="1" x14ac:dyDescent="0.25">
      <c r="B40" s="25" t="s">
        <v>37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2:14" s="27" customFormat="1" ht="18" customHeight="1" x14ac:dyDescent="0.25">
      <c r="B41" s="25" t="s">
        <v>38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2:14" s="27" customFormat="1" ht="18" customHeight="1" x14ac:dyDescent="0.25">
      <c r="B42" s="28" t="s">
        <v>39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2:14" s="27" customFormat="1" ht="18" customHeight="1" x14ac:dyDescent="0.25">
      <c r="B43" s="25" t="s">
        <v>40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2:14" s="24" customFormat="1" ht="18" customHeight="1" x14ac:dyDescent="0.25">
      <c r="B44" s="22" t="s">
        <v>41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2:14" s="31" customFormat="1" ht="18" customHeight="1" x14ac:dyDescent="0.25">
      <c r="B45" s="29" t="s">
        <v>42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2:14" s="31" customFormat="1" ht="3" customHeight="1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</row>
    <row r="47" spans="2:14" s="31" customFormat="1" ht="18" customHeight="1" x14ac:dyDescent="0.25">
      <c r="B47" s="34" t="s">
        <v>45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2:14" s="31" customFormat="1" ht="18" customHeight="1" x14ac:dyDescent="0.25">
      <c r="B48" s="28" t="s">
        <v>46</v>
      </c>
      <c r="C48" s="26">
        <v>881703098.13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>
        <v>468479166.11000001</v>
      </c>
    </row>
    <row r="49" spans="2:14" s="31" customFormat="1" ht="18" customHeight="1" x14ac:dyDescent="0.25">
      <c r="B49" s="28" t="s">
        <v>47</v>
      </c>
      <c r="C49" s="26">
        <v>601281659.27999997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>
        <v>1523561822.5</v>
      </c>
    </row>
    <row r="50" spans="2:14" s="31" customFormat="1" ht="18" customHeight="1" x14ac:dyDescent="0.25">
      <c r="B50" s="28" t="s">
        <v>48</v>
      </c>
      <c r="C50" s="26">
        <v>25262700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>
        <v>418716591.13</v>
      </c>
    </row>
    <row r="51" spans="2:14" s="31" customFormat="1" ht="18" customHeight="1" x14ac:dyDescent="0.25">
      <c r="B51" s="28" t="s">
        <v>49</v>
      </c>
      <c r="C51" s="26">
        <v>36281766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>
        <v>4819875.54</v>
      </c>
    </row>
    <row r="52" spans="2:14" s="31" customFormat="1" ht="18" customHeight="1" x14ac:dyDescent="0.25">
      <c r="B52" s="28" t="s">
        <v>6</v>
      </c>
      <c r="C52" s="2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>
        <v>1250029</v>
      </c>
    </row>
    <row r="53" spans="2:14" s="31" customFormat="1" ht="18" customHeight="1" x14ac:dyDescent="0.25">
      <c r="B53" s="28" t="s">
        <v>50</v>
      </c>
      <c r="C53" s="2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2:14" s="31" customFormat="1" ht="18" customHeight="1" x14ac:dyDescent="0.25">
      <c r="B54" s="37" t="s">
        <v>51</v>
      </c>
      <c r="C54" s="26">
        <v>860999677.77999997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6">
        <v>516496456.25999999</v>
      </c>
    </row>
    <row r="55" spans="2:14" s="31" customFormat="1" ht="3" customHeight="1" x14ac:dyDescent="0.25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/>
    </row>
    <row r="56" spans="2:14" s="31" customFormat="1" ht="18" customHeight="1" x14ac:dyDescent="0.25">
      <c r="B56" s="38" t="s">
        <v>52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2:14" s="31" customFormat="1" ht="3" customHeight="1" x14ac:dyDescent="0.25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3"/>
    </row>
    <row r="58" spans="2:14" s="31" customFormat="1" ht="18" customHeight="1" x14ac:dyDescent="0.25">
      <c r="B58" s="38" t="s">
        <v>53</v>
      </c>
      <c r="C58" s="39">
        <f>D58+E58+F58+G58</f>
        <v>352262052.20499998</v>
      </c>
      <c r="D58" s="39">
        <f>137135363.47*3/12</f>
        <v>34283840.8675</v>
      </c>
      <c r="E58" s="39">
        <f>103338770.21*9/12</f>
        <v>77504077.657499999</v>
      </c>
      <c r="F58" s="39">
        <v>137135363.47</v>
      </c>
      <c r="G58" s="39">
        <v>103338770.20999999</v>
      </c>
      <c r="H58" s="39"/>
      <c r="I58" s="39"/>
      <c r="J58" s="39"/>
      <c r="K58" s="39"/>
      <c r="L58" s="39"/>
      <c r="M58" s="39"/>
      <c r="N58" s="39">
        <v>4190000</v>
      </c>
    </row>
    <row r="59" spans="2:14" s="31" customFormat="1" ht="3" customHeight="1" x14ac:dyDescent="0.25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</row>
    <row r="60" spans="2:14" s="27" customFormat="1" ht="14.25" x14ac:dyDescent="0.25">
      <c r="B60" s="46" t="s">
        <v>43</v>
      </c>
      <c r="C60" s="40"/>
      <c r="G60" s="40"/>
      <c r="H60" s="51"/>
      <c r="I60" s="51"/>
      <c r="N60" s="41"/>
    </row>
    <row r="61" spans="2:14" s="27" customFormat="1" ht="14.25" x14ac:dyDescent="0.25">
      <c r="B61" s="42" t="s">
        <v>44</v>
      </c>
      <c r="C61" s="43"/>
      <c r="G61" s="43"/>
      <c r="H61" s="51"/>
      <c r="I61" s="51"/>
    </row>
    <row r="62" spans="2:14" s="27" customFormat="1" ht="14.25" x14ac:dyDescent="0.25"/>
    <row r="63" spans="2:14" s="27" customFormat="1" ht="14.25" x14ac:dyDescent="0.25">
      <c r="B63" s="44"/>
    </row>
    <row r="64" spans="2:14" x14ac:dyDescent="0.25">
      <c r="B64" s="45" t="s">
        <v>58</v>
      </c>
    </row>
    <row r="65" ht="33.75" customHeight="1" x14ac:dyDescent="0.25"/>
  </sheetData>
  <mergeCells count="7">
    <mergeCell ref="H60:I60"/>
    <mergeCell ref="H61:I61"/>
    <mergeCell ref="B1:N1"/>
    <mergeCell ref="B5:N5"/>
    <mergeCell ref="J7:K7"/>
    <mergeCell ref="L7:M7"/>
    <mergeCell ref="N7:N10"/>
  </mergeCells>
  <printOptions horizontalCentered="1"/>
  <pageMargins left="0.31496062992125984" right="0.35433070866141736" top="0.23622047244094491" bottom="0.27559055118110237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C </vt:lpstr>
      <vt:lpstr>'Planilla C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ASosa</dc:creator>
  <cp:lastModifiedBy>Mariano Biagiola</cp:lastModifiedBy>
  <cp:lastPrinted>2019-01-02T14:40:52Z</cp:lastPrinted>
  <dcterms:created xsi:type="dcterms:W3CDTF">2019-01-02T14:36:08Z</dcterms:created>
  <dcterms:modified xsi:type="dcterms:W3CDTF">2026-10-05T14:30:11Z</dcterms:modified>
</cp:coreProperties>
</file>